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Exercise 1.1" sheetId="1" r:id="rId1"/>
    <sheet name="Exercise 1.2" sheetId="2" r:id="rId2"/>
    <sheet name="Exercise 1.3" sheetId="3" r:id="rId3"/>
    <sheet name="Exercise 1.4" sheetId="4" r:id="rId4"/>
    <sheet name="Exercise 1.5" sheetId="5" r:id="rId5"/>
    <sheet name="Exercise 1.6" sheetId="6" r:id="rId6"/>
  </sheets>
  <definedNames/>
  <calcPr fullCalcOnLoad="1"/>
</workbook>
</file>

<file path=xl/sharedStrings.xml><?xml version="1.0" encoding="utf-8"?>
<sst xmlns="http://schemas.openxmlformats.org/spreadsheetml/2006/main" count="207" uniqueCount="127">
  <si>
    <t>INCOME STATEMENT</t>
  </si>
  <si>
    <t>YEAR ENDED DECEMBER 31, 200</t>
  </si>
  <si>
    <t>Sales</t>
  </si>
  <si>
    <t>Food</t>
  </si>
  <si>
    <t>Beverage</t>
  </si>
  <si>
    <t>Total Sales</t>
  </si>
  <si>
    <t>Cost of Sales</t>
  </si>
  <si>
    <t>Total Cost of Sales</t>
  </si>
  <si>
    <t>Gross Profit</t>
  </si>
  <si>
    <t>Controllable Expenses</t>
  </si>
  <si>
    <t>Salaries and Wages</t>
  </si>
  <si>
    <t>Employee Benefits</t>
  </si>
  <si>
    <t>Other Controllable Expenses</t>
  </si>
  <si>
    <t>Income Before Occupancy costs</t>
  </si>
  <si>
    <t>ancy Costs,</t>
  </si>
  <si>
    <t>Interest, Depreciation, and Income Taxes</t>
  </si>
  <si>
    <t>Occupancy Costs</t>
  </si>
  <si>
    <t>Interest</t>
  </si>
  <si>
    <t>Depreciation</t>
  </si>
  <si>
    <t>Restaurant Profit</t>
  </si>
  <si>
    <t>Total Controllable Expenses</t>
  </si>
  <si>
    <t>Total</t>
  </si>
  <si>
    <t>BER 31, 200X</t>
  </si>
  <si>
    <t>BARNABY'S HIDEAWAY</t>
  </si>
  <si>
    <t>Exercise 1.2</t>
  </si>
  <si>
    <t>Calculation of Food Cost Percent</t>
  </si>
  <si>
    <t>Food Cost %</t>
  </si>
  <si>
    <t>Food Cost</t>
  </si>
  <si>
    <t>Food Sales</t>
  </si>
  <si>
    <t>Calculation of Beverage Cost Percent</t>
  </si>
  <si>
    <t>Beverage Cost %</t>
  </si>
  <si>
    <t>Beverage Cost</t>
  </si>
  <si>
    <t>Beverage Sales</t>
  </si>
  <si>
    <t>Calculation of Labor Cost</t>
  </si>
  <si>
    <t>Labor Cost</t>
  </si>
  <si>
    <t>Calculation of Labor Cost Percent</t>
  </si>
  <si>
    <t>Labor Cost %</t>
  </si>
  <si>
    <t>Exercise 1.3</t>
  </si>
  <si>
    <t>Calculation of Overhead Costs</t>
  </si>
  <si>
    <t>Total Overhead Costs</t>
  </si>
  <si>
    <t>Calculation of Overhead Cost Percent</t>
  </si>
  <si>
    <t>Cost Percent</t>
  </si>
  <si>
    <t>Exercise 1.4</t>
  </si>
  <si>
    <t>Calculation of Prime Cost</t>
  </si>
  <si>
    <t>Prime Cost</t>
  </si>
  <si>
    <t>Calculation of Prime Cost Percentage</t>
  </si>
  <si>
    <t>Prime Cost %</t>
  </si>
  <si>
    <t>Calculation of Profit Percentage</t>
  </si>
  <si>
    <t>Profit Percent</t>
  </si>
  <si>
    <t>Profit %</t>
  </si>
  <si>
    <t>Calculation of Total Cost Percents</t>
  </si>
  <si>
    <t>Overhead Cost %</t>
  </si>
  <si>
    <t>Exercise 1.5</t>
  </si>
  <si>
    <t>Sales For Friday Night</t>
  </si>
  <si>
    <t>Menu Item</t>
  </si>
  <si>
    <t>Number Sold</t>
  </si>
  <si>
    <t>Menu Price</t>
  </si>
  <si>
    <t>Black Bean Soup</t>
  </si>
  <si>
    <t>Shrimp Cocktail</t>
  </si>
  <si>
    <t>Oysters Rockefeller</t>
  </si>
  <si>
    <t>Prosciutto and Fig Bruschetta</t>
  </si>
  <si>
    <t>Jewels of the Sea</t>
  </si>
  <si>
    <t>New York Strip Steak</t>
  </si>
  <si>
    <t>Prime Rib of Beef</t>
  </si>
  <si>
    <t>Baby Back Pork Ribs</t>
  </si>
  <si>
    <t>Roast Leg of Lamb</t>
  </si>
  <si>
    <t>Loin of Pork a Maison</t>
  </si>
  <si>
    <t>Meatless Manicotti</t>
  </si>
  <si>
    <t>Chicken Breasts au Soy</t>
  </si>
  <si>
    <t>Tea-Smoked Salmon</t>
  </si>
  <si>
    <t>Baked Stuff Shrimp</t>
  </si>
  <si>
    <t>Chicken Albufera</t>
  </si>
  <si>
    <t>Fruits De Mer</t>
  </si>
  <si>
    <t>Catch of the Day</t>
  </si>
  <si>
    <t>Deep Dish Apple Pie</t>
  </si>
  <si>
    <t>Banna Beignets</t>
  </si>
  <si>
    <t>Apple-Blackberry Cobler</t>
  </si>
  <si>
    <t>Total Covers</t>
  </si>
  <si>
    <t xml:space="preserve">A. </t>
  </si>
  <si>
    <t>Average Sale Per Customer</t>
  </si>
  <si>
    <t>Average Sale</t>
  </si>
  <si>
    <t>B.</t>
  </si>
  <si>
    <t>Sales Mix</t>
  </si>
  <si>
    <t>C</t>
  </si>
  <si>
    <t>Average Sale per Server</t>
  </si>
  <si>
    <t>Number of Servers</t>
  </si>
  <si>
    <t>D.</t>
  </si>
  <si>
    <t>Seat Turnover</t>
  </si>
  <si>
    <t>Number of Customers Served</t>
  </si>
  <si>
    <t>Number of Seats</t>
  </si>
  <si>
    <t>Execise 1.1</t>
  </si>
  <si>
    <t>Clam chowder</t>
  </si>
  <si>
    <t>Waiter #1</t>
  </si>
  <si>
    <t>Waiter #2</t>
  </si>
  <si>
    <t>Waiter #3</t>
  </si>
  <si>
    <t>Waiter</t>
  </si>
  <si>
    <t># </t>
  </si>
  <si>
    <t>Covers</t>
  </si>
  <si>
    <t>A.</t>
  </si>
  <si>
    <t>Total Sales per Server</t>
  </si>
  <si>
    <t xml:space="preserve">Total Sales per Sever = </t>
  </si>
  <si>
    <t>Sum of all sales for each server</t>
  </si>
  <si>
    <t xml:space="preserve">B. </t>
  </si>
  <si>
    <t>Total Sales per Seat</t>
  </si>
  <si>
    <t xml:space="preserve">Total Sales per Seat = </t>
  </si>
  <si>
    <t>C.</t>
  </si>
  <si>
    <t>Average Check</t>
  </si>
  <si>
    <t xml:space="preserve">Average Check = </t>
  </si>
  <si>
    <t>Average Sale per Server =</t>
  </si>
  <si>
    <t>Total Covers per Server</t>
  </si>
  <si>
    <t>#1</t>
  </si>
  <si>
    <t>Avg./server</t>
  </si>
  <si>
    <t>#2</t>
  </si>
  <si>
    <t>#3</t>
  </si>
  <si>
    <t xml:space="preserve">Sales </t>
  </si>
  <si>
    <t xml:space="preserve">Covers </t>
  </si>
  <si>
    <t>E.</t>
  </si>
  <si>
    <t>Turnover Rate</t>
  </si>
  <si>
    <t>Turnover Rate =</t>
  </si>
  <si>
    <t>=</t>
  </si>
  <si>
    <t>F.</t>
  </si>
  <si>
    <t>Covers per Hour</t>
  </si>
  <si>
    <t>Cover per Hour =</t>
  </si>
  <si>
    <t>Number of Hours of Service Period</t>
  </si>
  <si>
    <t>G.</t>
  </si>
  <si>
    <t>Covers per Server</t>
  </si>
  <si>
    <t>Covers per Server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</si>
</sst>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52">
    <font>
      <sz val="10"/>
      <name val="Arial"/>
      <family val="0"/>
    </font>
    <font>
      <u val="singleAccounting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1" fillId="0" borderId="0" xfId="44" applyFont="1" applyAlignment="1">
      <alignment/>
    </xf>
    <xf numFmtId="4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164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 indent="5"/>
    </xf>
    <xf numFmtId="0" fontId="47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 horizontal="left" indent="1"/>
    </xf>
    <xf numFmtId="0" fontId="43" fillId="0" borderId="0" xfId="0" applyFont="1" applyAlignment="1">
      <alignment/>
    </xf>
    <xf numFmtId="44" fontId="43" fillId="0" borderId="0" xfId="0" applyNumberFormat="1" applyFont="1" applyAlignment="1">
      <alignment/>
    </xf>
    <xf numFmtId="0" fontId="50" fillId="0" borderId="0" xfId="0" applyFont="1" applyAlignment="1">
      <alignment/>
    </xf>
    <xf numFmtId="44" fontId="51" fillId="0" borderId="0" xfId="0" applyNumberFormat="1" applyFont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104775</xdr:rowOff>
    </xdr:from>
    <xdr:to>
      <xdr:col>8</xdr:col>
      <xdr:colOff>342900</xdr:colOff>
      <xdr:row>11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3400" y="104775"/>
          <a:ext cx="505777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Exercise 1.6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Based on a 25 seat dining room with a 4-hour service period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Using the sales data below Calculate the following: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       Total Sales per Server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      Total Sales per Seat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       Average Check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      Average Sale per Server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e.      Turnover rate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f.        Covers per hour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g.       Covers per server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5" max="5" width="13.8515625" style="0" bestFit="1" customWidth="1"/>
    <col min="6" max="6" width="16.140625" style="0" customWidth="1"/>
  </cols>
  <sheetData>
    <row r="1" spans="4:7" ht="12.75">
      <c r="D1" s="1" t="s">
        <v>90</v>
      </c>
      <c r="G1" s="1"/>
    </row>
    <row r="2" spans="3:7" ht="12.75">
      <c r="C2" s="1"/>
      <c r="D2" s="1" t="s">
        <v>23</v>
      </c>
      <c r="E2" s="1"/>
      <c r="F2" s="1"/>
      <c r="G2" s="1"/>
    </row>
    <row r="3" spans="4:7" ht="12.75">
      <c r="D3" s="1" t="s">
        <v>0</v>
      </c>
      <c r="E3" s="1"/>
      <c r="F3" s="1"/>
      <c r="G3" s="1"/>
    </row>
    <row r="4" spans="4:6" ht="12.75">
      <c r="D4" s="1" t="s">
        <v>1</v>
      </c>
      <c r="E4" s="1" t="s">
        <v>22</v>
      </c>
      <c r="F4" s="1"/>
    </row>
    <row r="6" ht="12.75">
      <c r="A6" t="s">
        <v>2</v>
      </c>
    </row>
    <row r="7" spans="2:5" ht="12.75">
      <c r="B7" t="s">
        <v>3</v>
      </c>
      <c r="E7" s="2">
        <v>1120964</v>
      </c>
    </row>
    <row r="8" spans="2:5" ht="15">
      <c r="B8" t="s">
        <v>4</v>
      </c>
      <c r="E8" s="4">
        <v>465200</v>
      </c>
    </row>
    <row r="9" spans="2:6" ht="12.75">
      <c r="B9" t="s">
        <v>5</v>
      </c>
      <c r="F9" s="3">
        <f>SUM(E7:E8)</f>
        <v>1586164</v>
      </c>
    </row>
    <row r="10" ht="12.75">
      <c r="A10" t="s">
        <v>6</v>
      </c>
    </row>
    <row r="11" spans="2:5" ht="12.75">
      <c r="B11" t="s">
        <v>3</v>
      </c>
      <c r="E11" s="2">
        <v>392337</v>
      </c>
    </row>
    <row r="12" spans="2:5" ht="15">
      <c r="B12" t="s">
        <v>4</v>
      </c>
      <c r="E12" s="4">
        <v>102344</v>
      </c>
    </row>
    <row r="13" spans="2:6" ht="15">
      <c r="B13" t="s">
        <v>7</v>
      </c>
      <c r="F13" s="5">
        <f>SUM(E11:E12)</f>
        <v>494681</v>
      </c>
    </row>
    <row r="14" spans="1:6" ht="12.75">
      <c r="A14" t="s">
        <v>8</v>
      </c>
      <c r="F14" s="3">
        <f>F9-F13</f>
        <v>1091483</v>
      </c>
    </row>
    <row r="15" ht="12.75">
      <c r="A15" t="s">
        <v>9</v>
      </c>
    </row>
    <row r="16" spans="2:5" ht="12.75">
      <c r="B16" t="s">
        <v>10</v>
      </c>
      <c r="E16" s="2">
        <v>396541</v>
      </c>
    </row>
    <row r="17" spans="2:5" ht="12.75">
      <c r="B17" t="s">
        <v>11</v>
      </c>
      <c r="E17" s="2">
        <v>99135</v>
      </c>
    </row>
    <row r="18" spans="2:5" ht="15">
      <c r="B18" t="s">
        <v>12</v>
      </c>
      <c r="E18" s="4">
        <v>275330</v>
      </c>
    </row>
    <row r="19" spans="1:6" ht="15">
      <c r="A19" t="s">
        <v>20</v>
      </c>
      <c r="F19" s="5">
        <f>SUM(E16:E18)</f>
        <v>771006</v>
      </c>
    </row>
    <row r="20" spans="1:6" ht="12.75">
      <c r="A20" t="s">
        <v>13</v>
      </c>
      <c r="C20" t="s">
        <v>14</v>
      </c>
      <c r="F20" s="3">
        <f>F14-F19</f>
        <v>320477</v>
      </c>
    </row>
    <row r="21" ht="12.75">
      <c r="A21" t="s">
        <v>15</v>
      </c>
    </row>
    <row r="22" spans="1:5" ht="12.75">
      <c r="A22" t="s">
        <v>16</v>
      </c>
      <c r="E22" s="2">
        <v>75230</v>
      </c>
    </row>
    <row r="23" spans="1:5" ht="12.75">
      <c r="A23" t="s">
        <v>17</v>
      </c>
      <c r="E23" s="2">
        <v>25600</v>
      </c>
    </row>
    <row r="24" spans="1:5" ht="15">
      <c r="A24" t="s">
        <v>18</v>
      </c>
      <c r="E24" s="4">
        <v>79099</v>
      </c>
    </row>
    <row r="25" spans="1:6" ht="15">
      <c r="A25" t="s">
        <v>21</v>
      </c>
      <c r="F25" s="5">
        <f>SUM(E22:E24)</f>
        <v>179929</v>
      </c>
    </row>
    <row r="26" spans="1:6" ht="12.75">
      <c r="A26" t="s">
        <v>19</v>
      </c>
      <c r="F26" s="3">
        <f>F20-F25</f>
        <v>140548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8515625" style="0" bestFit="1" customWidth="1"/>
  </cols>
  <sheetData>
    <row r="2" ht="12.75">
      <c r="B2" t="s">
        <v>24</v>
      </c>
    </row>
    <row r="4" spans="1:3" ht="12.75">
      <c r="A4" s="6" t="s">
        <v>25</v>
      </c>
      <c r="B4" s="6"/>
      <c r="C4" s="6"/>
    </row>
    <row r="5" spans="1:3" ht="12.75">
      <c r="A5" t="s">
        <v>26</v>
      </c>
      <c r="C5" s="7" t="s">
        <v>27</v>
      </c>
    </row>
    <row r="6" ht="12.75">
      <c r="C6" t="s">
        <v>28</v>
      </c>
    </row>
    <row r="8" spans="1:3" ht="12.75">
      <c r="A8" t="s">
        <v>26</v>
      </c>
      <c r="C8" s="8">
        <v>392337</v>
      </c>
    </row>
    <row r="9" ht="12.75">
      <c r="C9" s="2">
        <v>1120964</v>
      </c>
    </row>
    <row r="11" spans="1:3" ht="12.75">
      <c r="A11" t="s">
        <v>26</v>
      </c>
      <c r="C11" s="9">
        <f>C8/C9</f>
        <v>0.34999964316427645</v>
      </c>
    </row>
    <row r="13" spans="1:3" ht="12.75">
      <c r="A13" s="6" t="s">
        <v>29</v>
      </c>
      <c r="B13" s="6"/>
      <c r="C13" s="6"/>
    </row>
    <row r="14" spans="1:3" ht="12.75">
      <c r="A14" t="s">
        <v>30</v>
      </c>
      <c r="C14" s="7" t="s">
        <v>31</v>
      </c>
    </row>
    <row r="15" ht="12.75">
      <c r="C15" t="s">
        <v>32</v>
      </c>
    </row>
    <row r="17" spans="1:3" ht="15">
      <c r="A17" t="s">
        <v>30</v>
      </c>
      <c r="C17" s="4">
        <v>102344</v>
      </c>
    </row>
    <row r="18" ht="12.75">
      <c r="C18" s="2">
        <v>465200</v>
      </c>
    </row>
    <row r="20" spans="1:3" ht="12.75">
      <c r="A20" t="s">
        <v>30</v>
      </c>
      <c r="C20" s="9">
        <f>C17/C18</f>
        <v>0.22</v>
      </c>
    </row>
    <row r="22" spans="1:3" ht="12.75">
      <c r="A22" s="6" t="s">
        <v>33</v>
      </c>
      <c r="B22" s="6"/>
      <c r="C22" s="6"/>
    </row>
    <row r="23" spans="1:3" ht="12.75">
      <c r="A23" t="s">
        <v>10</v>
      </c>
      <c r="C23" s="2">
        <v>396541</v>
      </c>
    </row>
    <row r="24" spans="1:3" ht="15">
      <c r="A24" t="s">
        <v>11</v>
      </c>
      <c r="C24" s="4">
        <v>99135</v>
      </c>
    </row>
    <row r="25" spans="1:3" ht="12.75">
      <c r="A25" t="s">
        <v>34</v>
      </c>
      <c r="C25" s="3">
        <f>SUM(C23:C24)</f>
        <v>495676</v>
      </c>
    </row>
    <row r="27" ht="12.75">
      <c r="A27" s="6" t="s">
        <v>35</v>
      </c>
    </row>
    <row r="28" spans="1:3" ht="12.75">
      <c r="A28" t="s">
        <v>36</v>
      </c>
      <c r="C28" s="7" t="s">
        <v>34</v>
      </c>
    </row>
    <row r="29" ht="12.75">
      <c r="C29" t="s">
        <v>5</v>
      </c>
    </row>
    <row r="31" spans="1:3" ht="12.75">
      <c r="A31" t="s">
        <v>36</v>
      </c>
      <c r="C31" s="8">
        <v>495676</v>
      </c>
    </row>
    <row r="32" ht="12.75">
      <c r="C32" s="2">
        <v>1586164</v>
      </c>
    </row>
    <row r="34" spans="1:3" ht="12.75">
      <c r="A34" t="s">
        <v>36</v>
      </c>
      <c r="C34" s="9">
        <f>C31/C32</f>
        <v>0.3124998423870419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3.8515625" style="0" bestFit="1" customWidth="1"/>
  </cols>
  <sheetData>
    <row r="1" ht="12.75">
      <c r="B1" t="s">
        <v>37</v>
      </c>
    </row>
    <row r="3" spans="1:3" ht="12.75">
      <c r="A3" s="6" t="s">
        <v>38</v>
      </c>
      <c r="B3" s="6"/>
      <c r="C3" s="6"/>
    </row>
    <row r="4" spans="1:4" ht="12.75">
      <c r="A4" t="s">
        <v>12</v>
      </c>
      <c r="D4" s="2">
        <v>275330</v>
      </c>
    </row>
    <row r="5" spans="1:4" ht="12.75">
      <c r="A5" t="s">
        <v>16</v>
      </c>
      <c r="D5" s="2">
        <v>75230</v>
      </c>
    </row>
    <row r="6" spans="1:4" ht="12.75">
      <c r="A6" t="s">
        <v>17</v>
      </c>
      <c r="D6" s="2">
        <v>25600</v>
      </c>
    </row>
    <row r="7" spans="1:4" ht="15">
      <c r="A7" t="s">
        <v>18</v>
      </c>
      <c r="D7" s="4">
        <v>79099</v>
      </c>
    </row>
    <row r="8" spans="1:4" ht="12.75">
      <c r="A8" t="s">
        <v>39</v>
      </c>
      <c r="D8" s="2">
        <f>SUM(D4:D7)</f>
        <v>455259</v>
      </c>
    </row>
    <row r="10" spans="1:4" ht="12.75">
      <c r="A10" s="6" t="s">
        <v>40</v>
      </c>
      <c r="B10" s="6"/>
      <c r="C10" s="6"/>
      <c r="D10" s="6"/>
    </row>
    <row r="11" spans="1:4" ht="12.75">
      <c r="A11" t="s">
        <v>41</v>
      </c>
      <c r="D11" s="7" t="s">
        <v>39</v>
      </c>
    </row>
    <row r="12" ht="12.75">
      <c r="D12" t="s">
        <v>5</v>
      </c>
    </row>
    <row r="14" spans="1:4" ht="12.75">
      <c r="A14" t="s">
        <v>41</v>
      </c>
      <c r="D14" s="8">
        <v>455259</v>
      </c>
    </row>
    <row r="15" ht="12.75">
      <c r="D15" s="2">
        <v>1586164</v>
      </c>
    </row>
    <row r="17" spans="1:4" ht="12.75">
      <c r="A17" t="s">
        <v>41</v>
      </c>
      <c r="D17" s="9">
        <f>D14/D15</f>
        <v>0.287018870684242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8515625" style="0" bestFit="1" customWidth="1"/>
  </cols>
  <sheetData>
    <row r="1" ht="12.75">
      <c r="B1" t="s">
        <v>42</v>
      </c>
    </row>
    <row r="3" ht="12.75">
      <c r="A3" s="6" t="s">
        <v>43</v>
      </c>
    </row>
    <row r="4" spans="1:3" ht="12.75">
      <c r="A4" t="s">
        <v>7</v>
      </c>
      <c r="C4" s="2">
        <v>494681</v>
      </c>
    </row>
    <row r="5" spans="1:3" ht="15">
      <c r="A5" t="s">
        <v>34</v>
      </c>
      <c r="C5" s="4">
        <v>495676</v>
      </c>
    </row>
    <row r="6" spans="1:3" ht="12.75">
      <c r="A6" t="s">
        <v>44</v>
      </c>
      <c r="C6" s="2">
        <f>SUM(C4:C5)</f>
        <v>990357</v>
      </c>
    </row>
    <row r="8" ht="12.75">
      <c r="A8" s="6" t="s">
        <v>45</v>
      </c>
    </row>
    <row r="9" spans="1:3" ht="12.75">
      <c r="A9" t="s">
        <v>46</v>
      </c>
      <c r="C9" s="7" t="s">
        <v>44</v>
      </c>
    </row>
    <row r="10" ht="12.75">
      <c r="C10" t="s">
        <v>5</v>
      </c>
    </row>
    <row r="12" spans="1:3" ht="15">
      <c r="A12" t="s">
        <v>46</v>
      </c>
      <c r="C12" s="4">
        <v>990357</v>
      </c>
    </row>
    <row r="13" ht="12.75">
      <c r="C13" s="2">
        <v>1586164</v>
      </c>
    </row>
    <row r="15" spans="1:3" ht="12.75">
      <c r="A15" t="s">
        <v>46</v>
      </c>
      <c r="C15" s="9">
        <f>C12/C13</f>
        <v>0.6243723852010259</v>
      </c>
    </row>
    <row r="17" spans="1:3" ht="12.75">
      <c r="A17" s="6" t="s">
        <v>47</v>
      </c>
      <c r="B17" s="6"/>
      <c r="C17" s="6"/>
    </row>
    <row r="18" spans="1:3" ht="12.75">
      <c r="A18" t="s">
        <v>48</v>
      </c>
      <c r="C18" s="7" t="s">
        <v>19</v>
      </c>
    </row>
    <row r="19" ht="12.75">
      <c r="C19" t="s">
        <v>5</v>
      </c>
    </row>
    <row r="21" spans="1:3" ht="12.75">
      <c r="A21" t="s">
        <v>49</v>
      </c>
      <c r="C21" s="8">
        <v>140548</v>
      </c>
    </row>
    <row r="22" ht="12.75">
      <c r="C22" s="2">
        <v>1586164</v>
      </c>
    </row>
    <row r="24" spans="1:3" ht="12.75">
      <c r="A24" t="s">
        <v>49</v>
      </c>
      <c r="C24" s="9">
        <f>C21/C22</f>
        <v>0.08860874411473214</v>
      </c>
    </row>
    <row r="26" spans="1:3" ht="12.75">
      <c r="A26" s="6" t="s">
        <v>50</v>
      </c>
      <c r="B26" s="6"/>
      <c r="C26" s="6"/>
    </row>
    <row r="27" spans="1:3" ht="12.75">
      <c r="A27" t="s">
        <v>46</v>
      </c>
      <c r="C27" s="9">
        <v>0.624</v>
      </c>
    </row>
    <row r="28" spans="1:3" ht="12.75">
      <c r="A28" t="s">
        <v>51</v>
      </c>
      <c r="C28" s="9">
        <v>0.287</v>
      </c>
    </row>
    <row r="29" spans="1:3" ht="12.75">
      <c r="A29" t="s">
        <v>49</v>
      </c>
      <c r="C29" s="9">
        <v>0.089</v>
      </c>
    </row>
    <row r="30" ht="12.75">
      <c r="C30" s="9">
        <f>SUM(C27:C29)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7109375" style="0" bestFit="1" customWidth="1"/>
  </cols>
  <sheetData>
    <row r="1" ht="12.75">
      <c r="A1" t="s">
        <v>52</v>
      </c>
    </row>
    <row r="3" ht="12.75">
      <c r="A3" t="s">
        <v>53</v>
      </c>
    </row>
    <row r="5" spans="1:8" ht="12.75">
      <c r="A5" s="7" t="s">
        <v>54</v>
      </c>
      <c r="D5" s="7" t="s">
        <v>55</v>
      </c>
      <c r="E5" s="7"/>
      <c r="F5" t="s">
        <v>56</v>
      </c>
      <c r="H5" t="s">
        <v>5</v>
      </c>
    </row>
    <row r="7" spans="1:8" ht="12.75">
      <c r="A7" t="s">
        <v>57</v>
      </c>
      <c r="D7">
        <v>20</v>
      </c>
      <c r="F7" s="10">
        <v>4.3</v>
      </c>
      <c r="H7" s="10">
        <f aca="true" t="shared" si="0" ref="H7:H27">D7*F7</f>
        <v>86</v>
      </c>
    </row>
    <row r="8" spans="1:8" ht="12.75">
      <c r="A8" t="s">
        <v>91</v>
      </c>
      <c r="D8">
        <v>25</v>
      </c>
      <c r="F8" s="10">
        <v>5.5</v>
      </c>
      <c r="H8" s="10">
        <f t="shared" si="0"/>
        <v>137.5</v>
      </c>
    </row>
    <row r="9" spans="1:8" ht="12.75">
      <c r="A9" t="s">
        <v>58</v>
      </c>
      <c r="D9">
        <v>22</v>
      </c>
      <c r="F9" s="10">
        <v>6.95</v>
      </c>
      <c r="H9" s="10">
        <f t="shared" si="0"/>
        <v>152.9</v>
      </c>
    </row>
    <row r="10" spans="1:8" ht="12.75">
      <c r="A10" t="s">
        <v>59</v>
      </c>
      <c r="D10">
        <v>10</v>
      </c>
      <c r="F10" s="10">
        <v>6.95</v>
      </c>
      <c r="H10" s="10">
        <f t="shared" si="0"/>
        <v>69.5</v>
      </c>
    </row>
    <row r="11" spans="1:8" ht="12.75">
      <c r="A11" t="s">
        <v>60</v>
      </c>
      <c r="D11">
        <v>8</v>
      </c>
      <c r="F11" s="10">
        <v>5.45</v>
      </c>
      <c r="H11" s="10">
        <f t="shared" si="0"/>
        <v>43.6</v>
      </c>
    </row>
    <row r="12" spans="1:8" ht="12.75">
      <c r="A12" t="s">
        <v>61</v>
      </c>
      <c r="D12">
        <v>8</v>
      </c>
      <c r="F12" s="10">
        <v>6.95</v>
      </c>
      <c r="H12" s="10">
        <f t="shared" si="0"/>
        <v>55.6</v>
      </c>
    </row>
    <row r="13" spans="1:8" ht="12.75">
      <c r="A13" t="s">
        <v>62</v>
      </c>
      <c r="D13">
        <v>17</v>
      </c>
      <c r="F13" s="10">
        <v>21.5</v>
      </c>
      <c r="H13" s="10">
        <f t="shared" si="0"/>
        <v>365.5</v>
      </c>
    </row>
    <row r="14" spans="1:8" ht="12.75">
      <c r="A14" t="s">
        <v>63</v>
      </c>
      <c r="D14">
        <v>20</v>
      </c>
      <c r="F14" s="10">
        <v>19.5</v>
      </c>
      <c r="H14" s="10">
        <f t="shared" si="0"/>
        <v>390</v>
      </c>
    </row>
    <row r="15" spans="1:8" ht="12.75">
      <c r="A15" t="s">
        <v>64</v>
      </c>
      <c r="D15">
        <v>12</v>
      </c>
      <c r="F15" s="10">
        <v>15.45</v>
      </c>
      <c r="H15" s="10">
        <f t="shared" si="0"/>
        <v>185.39999999999998</v>
      </c>
    </row>
    <row r="16" spans="1:8" ht="12.75">
      <c r="A16" t="s">
        <v>65</v>
      </c>
      <c r="D16">
        <v>10</v>
      </c>
      <c r="F16" s="10">
        <v>17.45</v>
      </c>
      <c r="H16" s="10">
        <f t="shared" si="0"/>
        <v>174.5</v>
      </c>
    </row>
    <row r="17" spans="1:8" ht="12.75">
      <c r="A17" t="s">
        <v>66</v>
      </c>
      <c r="D17">
        <v>11</v>
      </c>
      <c r="F17" s="10">
        <v>17.45</v>
      </c>
      <c r="H17" s="10">
        <f t="shared" si="0"/>
        <v>191.95</v>
      </c>
    </row>
    <row r="18" spans="1:8" ht="12.75">
      <c r="A18" t="s">
        <v>67</v>
      </c>
      <c r="D18">
        <v>8</v>
      </c>
      <c r="F18" s="10">
        <v>10.45</v>
      </c>
      <c r="H18" s="10">
        <f t="shared" si="0"/>
        <v>83.6</v>
      </c>
    </row>
    <row r="19" spans="1:8" ht="12.75">
      <c r="A19" t="s">
        <v>68</v>
      </c>
      <c r="D19">
        <v>15</v>
      </c>
      <c r="F19" s="10">
        <v>12.45</v>
      </c>
      <c r="H19" s="10">
        <f t="shared" si="0"/>
        <v>186.75</v>
      </c>
    </row>
    <row r="20" spans="1:8" ht="12.75">
      <c r="A20" t="s">
        <v>69</v>
      </c>
      <c r="D20">
        <v>16</v>
      </c>
      <c r="F20" s="10">
        <v>17.45</v>
      </c>
      <c r="H20" s="10">
        <f t="shared" si="0"/>
        <v>279.2</v>
      </c>
    </row>
    <row r="21" spans="1:8" ht="12.75">
      <c r="A21" t="s">
        <v>70</v>
      </c>
      <c r="D21">
        <v>14</v>
      </c>
      <c r="F21" s="10">
        <v>19.5</v>
      </c>
      <c r="H21" s="10">
        <f t="shared" si="0"/>
        <v>273</v>
      </c>
    </row>
    <row r="22" spans="1:8" ht="12.75">
      <c r="A22" t="s">
        <v>71</v>
      </c>
      <c r="D22">
        <v>10</v>
      </c>
      <c r="F22" s="10">
        <v>14.45</v>
      </c>
      <c r="H22" s="10">
        <f t="shared" si="0"/>
        <v>144.5</v>
      </c>
    </row>
    <row r="23" spans="1:8" ht="12.75">
      <c r="A23" t="s">
        <v>72</v>
      </c>
      <c r="D23">
        <v>11</v>
      </c>
      <c r="F23" s="10">
        <v>19.45</v>
      </c>
      <c r="H23" s="10">
        <f t="shared" si="0"/>
        <v>213.95</v>
      </c>
    </row>
    <row r="24" spans="1:8" ht="12.75">
      <c r="A24" t="s">
        <v>73</v>
      </c>
      <c r="D24">
        <v>16</v>
      </c>
      <c r="F24" s="10">
        <v>14.5</v>
      </c>
      <c r="H24" s="10">
        <f t="shared" si="0"/>
        <v>232</v>
      </c>
    </row>
    <row r="25" spans="1:8" ht="12.75">
      <c r="A25" t="s">
        <v>74</v>
      </c>
      <c r="D25">
        <v>15</v>
      </c>
      <c r="F25" s="10">
        <v>3.5</v>
      </c>
      <c r="H25" s="10">
        <f t="shared" si="0"/>
        <v>52.5</v>
      </c>
    </row>
    <row r="26" spans="1:8" ht="12.75">
      <c r="A26" t="s">
        <v>75</v>
      </c>
      <c r="D26">
        <v>20</v>
      </c>
      <c r="F26" s="10">
        <v>4</v>
      </c>
      <c r="H26" s="10">
        <f t="shared" si="0"/>
        <v>80</v>
      </c>
    </row>
    <row r="27" spans="1:8" ht="12.75">
      <c r="A27" t="s">
        <v>76</v>
      </c>
      <c r="D27">
        <v>22</v>
      </c>
      <c r="F27" s="10">
        <v>3.5</v>
      </c>
      <c r="H27" s="10">
        <f t="shared" si="0"/>
        <v>77</v>
      </c>
    </row>
    <row r="29" spans="1:4" ht="12.75">
      <c r="A29" t="s">
        <v>77</v>
      </c>
      <c r="D29">
        <v>160</v>
      </c>
    </row>
    <row r="30" spans="1:8" ht="12.75">
      <c r="A30" t="s">
        <v>5</v>
      </c>
      <c r="H30" s="10">
        <f>SUM(H7:H29)</f>
        <v>3474.95</v>
      </c>
    </row>
    <row r="32" spans="1:4" ht="12.75">
      <c r="A32" t="s">
        <v>78</v>
      </c>
      <c r="B32" s="7" t="s">
        <v>79</v>
      </c>
      <c r="C32" s="7"/>
      <c r="D32" s="7"/>
    </row>
    <row r="34" spans="1:3" ht="12.75">
      <c r="A34" t="s">
        <v>80</v>
      </c>
      <c r="C34" s="7" t="s">
        <v>5</v>
      </c>
    </row>
    <row r="35" ht="12.75">
      <c r="C35" t="s">
        <v>77</v>
      </c>
    </row>
    <row r="37" ht="12.75">
      <c r="C37" s="11">
        <v>3474.95</v>
      </c>
    </row>
    <row r="38" ht="12.75">
      <c r="C38" s="1">
        <v>160</v>
      </c>
    </row>
    <row r="40" ht="12.75">
      <c r="C40" s="12">
        <f>C37/C38</f>
        <v>21.7184375</v>
      </c>
    </row>
    <row r="42" spans="1:2" ht="12.75">
      <c r="A42" t="s">
        <v>81</v>
      </c>
      <c r="B42" s="7" t="s">
        <v>82</v>
      </c>
    </row>
    <row r="43" spans="4:6" ht="12.75">
      <c r="D43" t="s">
        <v>2</v>
      </c>
      <c r="F43" t="s">
        <v>82</v>
      </c>
    </row>
    <row r="44" spans="1:6" ht="12.75">
      <c r="A44" t="s">
        <v>62</v>
      </c>
      <c r="D44">
        <v>17</v>
      </c>
      <c r="F44" s="13">
        <f>D44/D57</f>
        <v>0.10625</v>
      </c>
    </row>
    <row r="45" spans="1:6" ht="12.75">
      <c r="A45" t="s">
        <v>63</v>
      </c>
      <c r="D45">
        <v>20</v>
      </c>
      <c r="F45" s="13">
        <f>D45/D57</f>
        <v>0.125</v>
      </c>
    </row>
    <row r="46" spans="1:6" ht="12.75">
      <c r="A46" t="s">
        <v>64</v>
      </c>
      <c r="D46">
        <v>12</v>
      </c>
      <c r="F46" s="13">
        <f>D46/D57</f>
        <v>0.075</v>
      </c>
    </row>
    <row r="47" spans="1:6" ht="12.75">
      <c r="A47" t="s">
        <v>65</v>
      </c>
      <c r="D47">
        <v>10</v>
      </c>
      <c r="F47" s="13">
        <f>D47/D57</f>
        <v>0.0625</v>
      </c>
    </row>
    <row r="48" spans="1:6" ht="12.75">
      <c r="A48" t="s">
        <v>66</v>
      </c>
      <c r="D48">
        <v>11</v>
      </c>
      <c r="F48" s="13">
        <f>D48/D57</f>
        <v>0.06875</v>
      </c>
    </row>
    <row r="49" spans="1:6" ht="12.75">
      <c r="A49" t="s">
        <v>67</v>
      </c>
      <c r="D49">
        <v>8</v>
      </c>
      <c r="F49" s="13">
        <f>D49/D57</f>
        <v>0.05</v>
      </c>
    </row>
    <row r="50" spans="1:6" ht="12.75">
      <c r="A50" t="s">
        <v>68</v>
      </c>
      <c r="D50">
        <v>15</v>
      </c>
      <c r="F50" s="13">
        <f>D50/D57</f>
        <v>0.09375</v>
      </c>
    </row>
    <row r="51" spans="1:6" ht="12.75">
      <c r="A51" t="s">
        <v>69</v>
      </c>
      <c r="D51">
        <v>16</v>
      </c>
      <c r="F51" s="13">
        <f>D51/D57</f>
        <v>0.1</v>
      </c>
    </row>
    <row r="52" spans="1:6" ht="12.75">
      <c r="A52" t="s">
        <v>70</v>
      </c>
      <c r="D52">
        <v>14</v>
      </c>
      <c r="F52" s="13">
        <f>D52/D57</f>
        <v>0.0875</v>
      </c>
    </row>
    <row r="53" spans="1:6" ht="12.75">
      <c r="A53" t="s">
        <v>71</v>
      </c>
      <c r="D53">
        <v>10</v>
      </c>
      <c r="F53" s="13">
        <f>D53/D57</f>
        <v>0.0625</v>
      </c>
    </row>
    <row r="54" spans="1:6" ht="12.75">
      <c r="A54" t="s">
        <v>72</v>
      </c>
      <c r="D54">
        <v>11</v>
      </c>
      <c r="F54" s="13">
        <f>D54/D57</f>
        <v>0.06875</v>
      </c>
    </row>
    <row r="55" spans="1:6" ht="12.75">
      <c r="A55" t="s">
        <v>73</v>
      </c>
      <c r="D55">
        <v>16</v>
      </c>
      <c r="F55" s="13">
        <f>D55/D57</f>
        <v>0.1</v>
      </c>
    </row>
    <row r="56" ht="12.75">
      <c r="F56" s="13"/>
    </row>
    <row r="57" spans="1:6" ht="12.75">
      <c r="A57" t="s">
        <v>77</v>
      </c>
      <c r="D57">
        <v>160</v>
      </c>
      <c r="F57" s="13">
        <f>SUM(F44:F56)</f>
        <v>1</v>
      </c>
    </row>
    <row r="59" spans="1:4" ht="12.75">
      <c r="A59" t="s">
        <v>83</v>
      </c>
      <c r="B59" s="7" t="s">
        <v>84</v>
      </c>
      <c r="C59" s="7"/>
      <c r="D59" s="7"/>
    </row>
    <row r="61" spans="1:4" ht="12.75">
      <c r="A61" t="s">
        <v>84</v>
      </c>
      <c r="D61" s="7" t="s">
        <v>5</v>
      </c>
    </row>
    <row r="62" ht="12.75">
      <c r="D62" t="s">
        <v>85</v>
      </c>
    </row>
    <row r="64" ht="12.75">
      <c r="D64" s="14">
        <v>3474.95</v>
      </c>
    </row>
    <row r="65" ht="12.75">
      <c r="D65" s="1">
        <v>8</v>
      </c>
    </row>
    <row r="67" ht="12.75">
      <c r="D67" s="10">
        <f>D64/D65</f>
        <v>434.36875</v>
      </c>
    </row>
    <row r="69" spans="1:3" ht="12.75">
      <c r="A69" t="s">
        <v>86</v>
      </c>
      <c r="B69" s="7" t="s">
        <v>87</v>
      </c>
      <c r="C69" s="7"/>
    </row>
    <row r="71" spans="1:6" ht="12.75">
      <c r="A71" t="s">
        <v>87</v>
      </c>
      <c r="D71" s="7" t="s">
        <v>88</v>
      </c>
      <c r="E71" s="7"/>
      <c r="F71" s="7"/>
    </row>
    <row r="72" ht="12.75">
      <c r="D72" t="s">
        <v>89</v>
      </c>
    </row>
    <row r="74" ht="12.75">
      <c r="D74" s="7">
        <v>160</v>
      </c>
    </row>
    <row r="75" ht="12.75">
      <c r="D75">
        <v>140</v>
      </c>
    </row>
    <row r="77" ht="12.75">
      <c r="D77" s="15">
        <f>D74/D75</f>
        <v>1.1428571428571428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5" max="5" width="13.28125" style="0" customWidth="1"/>
    <col min="6" max="6" width="10.57421875" style="0" bestFit="1" customWidth="1"/>
    <col min="9" max="9" width="11.7109375" style="0" customWidth="1"/>
  </cols>
  <sheetData>
    <row r="1" ht="12.75">
      <c r="C1" s="16"/>
    </row>
    <row r="2" ht="12.75">
      <c r="A2" s="17"/>
    </row>
    <row r="3" ht="12.75">
      <c r="A3" s="17"/>
    </row>
    <row r="4" ht="12.75">
      <c r="A4" s="18"/>
    </row>
    <row r="5" ht="12.75">
      <c r="A5" s="18"/>
    </row>
    <row r="6" ht="12.75">
      <c r="A6" s="18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2" spans="1:4" ht="12.75">
      <c r="A12" s="19"/>
      <c r="B12" s="19"/>
      <c r="C12" s="19"/>
      <c r="D12" s="19"/>
    </row>
    <row r="13" spans="2:8" ht="12.75">
      <c r="B13" t="s">
        <v>92</v>
      </c>
      <c r="C13" t="s">
        <v>93</v>
      </c>
      <c r="D13" t="s">
        <v>94</v>
      </c>
      <c r="F13" t="s">
        <v>92</v>
      </c>
      <c r="G13" t="s">
        <v>93</v>
      </c>
      <c r="H13" t="s">
        <v>94</v>
      </c>
    </row>
    <row r="14" spans="1:5" ht="12.75">
      <c r="A14" s="19" t="s">
        <v>95</v>
      </c>
      <c r="B14" s="19"/>
      <c r="C14" s="19"/>
      <c r="D14" s="19"/>
      <c r="E14" s="19"/>
    </row>
    <row r="15" spans="1:9" ht="15.75">
      <c r="A15" s="20" t="s">
        <v>96</v>
      </c>
      <c r="B15" s="21" t="s">
        <v>97</v>
      </c>
      <c r="C15" s="21" t="s">
        <v>97</v>
      </c>
      <c r="D15" s="21" t="s">
        <v>97</v>
      </c>
      <c r="E15" s="21" t="s">
        <v>77</v>
      </c>
      <c r="F15" s="21" t="s">
        <v>2</v>
      </c>
      <c r="G15" s="21" t="s">
        <v>2</v>
      </c>
      <c r="H15" s="21" t="s">
        <v>2</v>
      </c>
      <c r="I15" s="21" t="s">
        <v>5</v>
      </c>
    </row>
    <row r="16" spans="1:8" ht="12.75">
      <c r="A16">
        <v>1</v>
      </c>
      <c r="B16">
        <v>4</v>
      </c>
      <c r="F16" s="3">
        <v>98.71</v>
      </c>
      <c r="G16" s="3"/>
      <c r="H16" s="3"/>
    </row>
    <row r="17" spans="1:8" ht="12.75">
      <c r="A17">
        <v>2</v>
      </c>
      <c r="C17">
        <v>2</v>
      </c>
      <c r="F17" s="3"/>
      <c r="G17" s="3">
        <v>55.97</v>
      </c>
      <c r="H17" s="3"/>
    </row>
    <row r="18" spans="1:8" ht="12.75">
      <c r="A18">
        <v>2</v>
      </c>
      <c r="C18">
        <v>2</v>
      </c>
      <c r="F18" s="3"/>
      <c r="G18" s="3">
        <v>39.11</v>
      </c>
      <c r="H18" s="3"/>
    </row>
    <row r="19" spans="1:8" ht="12.75">
      <c r="A19">
        <v>1</v>
      </c>
      <c r="B19">
        <v>4</v>
      </c>
      <c r="F19" s="3">
        <v>118.49</v>
      </c>
      <c r="G19" s="3"/>
      <c r="H19" s="3"/>
    </row>
    <row r="20" spans="1:8" ht="12.75">
      <c r="A20">
        <v>1</v>
      </c>
      <c r="B20">
        <v>4</v>
      </c>
      <c r="F20" s="3">
        <v>110.84</v>
      </c>
      <c r="G20" s="3"/>
      <c r="H20" s="3"/>
    </row>
    <row r="21" spans="1:8" ht="12.75">
      <c r="A21">
        <v>3</v>
      </c>
      <c r="D21">
        <v>3</v>
      </c>
      <c r="F21" s="3"/>
      <c r="G21" s="3"/>
      <c r="H21" s="3">
        <v>86.23</v>
      </c>
    </row>
    <row r="22" spans="1:8" ht="12.75">
      <c r="A22">
        <v>3</v>
      </c>
      <c r="D22">
        <v>4</v>
      </c>
      <c r="F22" s="3"/>
      <c r="G22" s="3"/>
      <c r="H22" s="3">
        <v>122.66</v>
      </c>
    </row>
    <row r="23" spans="1:8" ht="12.75">
      <c r="A23">
        <v>2</v>
      </c>
      <c r="C23">
        <v>2</v>
      </c>
      <c r="F23" s="3"/>
      <c r="G23" s="3">
        <v>43.55</v>
      </c>
      <c r="H23" s="3"/>
    </row>
    <row r="24" spans="1:8" ht="12.75">
      <c r="A24">
        <v>1</v>
      </c>
      <c r="B24">
        <v>3</v>
      </c>
      <c r="F24" s="3">
        <v>79.89</v>
      </c>
      <c r="G24" s="3"/>
      <c r="H24" s="3"/>
    </row>
    <row r="25" spans="1:8" ht="12.75">
      <c r="A25">
        <v>3</v>
      </c>
      <c r="C25">
        <v>4</v>
      </c>
      <c r="F25" s="3"/>
      <c r="H25" s="3">
        <v>121.98</v>
      </c>
    </row>
    <row r="26" spans="1:8" ht="12.75">
      <c r="A26">
        <v>1</v>
      </c>
      <c r="B26">
        <v>4</v>
      </c>
      <c r="F26" s="3">
        <v>114.88</v>
      </c>
      <c r="G26" s="3"/>
      <c r="H26" s="3"/>
    </row>
    <row r="27" spans="1:8" ht="12.75">
      <c r="A27">
        <v>3</v>
      </c>
      <c r="C27">
        <v>3</v>
      </c>
      <c r="F27" s="3"/>
      <c r="G27" s="3"/>
      <c r="H27" s="3">
        <v>81.2</v>
      </c>
    </row>
    <row r="28" spans="1:8" ht="12.75">
      <c r="A28">
        <v>2</v>
      </c>
      <c r="D28">
        <v>2</v>
      </c>
      <c r="F28" s="3"/>
      <c r="G28" s="3">
        <v>51.9</v>
      </c>
      <c r="H28" s="3"/>
    </row>
    <row r="29" spans="1:8" ht="12.75">
      <c r="A29">
        <v>2</v>
      </c>
      <c r="D29">
        <v>4</v>
      </c>
      <c r="F29" s="3"/>
      <c r="G29" s="3">
        <v>125.75</v>
      </c>
      <c r="H29" s="3"/>
    </row>
    <row r="30" spans="1:8" ht="12.75">
      <c r="A30">
        <v>3</v>
      </c>
      <c r="D30">
        <v>2</v>
      </c>
      <c r="F30" s="3"/>
      <c r="G30" s="3"/>
      <c r="H30" s="3">
        <v>47.8</v>
      </c>
    </row>
    <row r="31" spans="1:9" ht="15">
      <c r="A31" s="22" t="s">
        <v>21</v>
      </c>
      <c r="B31" s="22">
        <f>SUM(B16:B30)</f>
        <v>19</v>
      </c>
      <c r="C31" s="22">
        <f>SUM(C16:C30)</f>
        <v>13</v>
      </c>
      <c r="D31" s="22">
        <f>SUM(D16:D30)</f>
        <v>15</v>
      </c>
      <c r="E31" s="22">
        <f>SUM(B31:D31)</f>
        <v>47</v>
      </c>
      <c r="F31" s="23">
        <f>SUM(F16:F30)</f>
        <v>522.81</v>
      </c>
      <c r="G31" s="23">
        <f>SUM(G16:G30)</f>
        <v>316.28</v>
      </c>
      <c r="H31" s="23">
        <f>SUM(H16:H30)</f>
        <v>459.87</v>
      </c>
      <c r="I31" s="23">
        <f>SUM(F31:H31)</f>
        <v>1298.96</v>
      </c>
    </row>
    <row r="33" spans="1:2" ht="15">
      <c r="A33" t="s">
        <v>98</v>
      </c>
      <c r="B33" s="24" t="s">
        <v>99</v>
      </c>
    </row>
    <row r="35" ht="15">
      <c r="C35" s="24"/>
    </row>
    <row r="36" spans="1:4" ht="12.75">
      <c r="A36" t="s">
        <v>100</v>
      </c>
      <c r="D36" t="s">
        <v>101</v>
      </c>
    </row>
    <row r="39" spans="1:2" ht="15">
      <c r="A39" t="s">
        <v>102</v>
      </c>
      <c r="B39" s="24" t="s">
        <v>103</v>
      </c>
    </row>
    <row r="41" spans="1:8" ht="15">
      <c r="A41" t="s">
        <v>104</v>
      </c>
      <c r="D41" s="24" t="s">
        <v>5</v>
      </c>
      <c r="F41" s="25">
        <v>1298.96</v>
      </c>
      <c r="H41" s="23">
        <f>SUM(F41/F42)</f>
        <v>51.958400000000005</v>
      </c>
    </row>
    <row r="42" spans="4:6" ht="15">
      <c r="D42" t="s">
        <v>89</v>
      </c>
      <c r="F42" s="22">
        <v>25</v>
      </c>
    </row>
    <row r="44" spans="1:2" ht="15">
      <c r="A44" t="s">
        <v>105</v>
      </c>
      <c r="B44" s="24" t="s">
        <v>106</v>
      </c>
    </row>
    <row r="46" spans="1:8" ht="15">
      <c r="A46" t="s">
        <v>107</v>
      </c>
      <c r="D46" s="24" t="s">
        <v>5</v>
      </c>
      <c r="F46" s="25">
        <v>1298.96</v>
      </c>
      <c r="H46" s="23">
        <f>SUM(F46/F47)</f>
        <v>27.63744680851064</v>
      </c>
    </row>
    <row r="47" spans="4:6" ht="15">
      <c r="D47" t="s">
        <v>77</v>
      </c>
      <c r="F47" s="22">
        <v>47</v>
      </c>
    </row>
    <row r="50" spans="1:3" ht="15">
      <c r="A50" t="s">
        <v>86</v>
      </c>
      <c r="B50" s="24" t="s">
        <v>84</v>
      </c>
      <c r="C50" s="24"/>
    </row>
    <row r="52" spans="1:4" ht="15">
      <c r="A52" t="s">
        <v>108</v>
      </c>
      <c r="D52" s="24" t="s">
        <v>99</v>
      </c>
    </row>
    <row r="53" ht="12.75">
      <c r="D53" t="s">
        <v>109</v>
      </c>
    </row>
    <row r="54" spans="2:9" ht="12.75">
      <c r="B54" t="s">
        <v>110</v>
      </c>
      <c r="C54" t="s">
        <v>111</v>
      </c>
      <c r="E54" t="s">
        <v>112</v>
      </c>
      <c r="F54" t="s">
        <v>111</v>
      </c>
      <c r="H54" t="s">
        <v>113</v>
      </c>
      <c r="I54" t="s">
        <v>111</v>
      </c>
    </row>
    <row r="55" spans="1:9" ht="15">
      <c r="A55" s="26" t="s">
        <v>114</v>
      </c>
      <c r="B55" s="26">
        <v>522.81</v>
      </c>
      <c r="C55" s="23">
        <f>SUM(B55/B56)</f>
        <v>27.51631578947368</v>
      </c>
      <c r="E55" s="26">
        <v>316.28</v>
      </c>
      <c r="F55" s="23">
        <f>SUM(E55/E56)</f>
        <v>24.32923076923077</v>
      </c>
      <c r="H55" s="26">
        <v>459.87</v>
      </c>
      <c r="I55" s="23">
        <f>SUM(H55/H56)</f>
        <v>30.658</v>
      </c>
    </row>
    <row r="56" spans="1:8" ht="15">
      <c r="A56" s="22" t="s">
        <v>115</v>
      </c>
      <c r="B56" s="22">
        <v>19</v>
      </c>
      <c r="C56" s="22"/>
      <c r="E56" s="22">
        <v>13</v>
      </c>
      <c r="H56" s="22">
        <v>15</v>
      </c>
    </row>
    <row r="58" spans="1:2" ht="15">
      <c r="A58" t="s">
        <v>116</v>
      </c>
      <c r="B58" s="24" t="s">
        <v>117</v>
      </c>
    </row>
    <row r="60" spans="1:9" ht="15">
      <c r="A60" t="s">
        <v>118</v>
      </c>
      <c r="D60" s="24" t="s">
        <v>77</v>
      </c>
      <c r="G60" s="26">
        <v>47</v>
      </c>
      <c r="H60" t="s">
        <v>119</v>
      </c>
      <c r="I60" s="22">
        <f>SUM(G60/G61)</f>
        <v>1.88</v>
      </c>
    </row>
    <row r="61" spans="4:7" ht="15">
      <c r="D61" t="s">
        <v>89</v>
      </c>
      <c r="G61" s="22">
        <v>25</v>
      </c>
    </row>
    <row r="63" spans="1:2" ht="15">
      <c r="A63" t="s">
        <v>120</v>
      </c>
      <c r="B63" s="24" t="s">
        <v>121</v>
      </c>
    </row>
    <row r="65" spans="1:9" ht="15">
      <c r="A65" t="s">
        <v>122</v>
      </c>
      <c r="D65" s="24" t="s">
        <v>77</v>
      </c>
      <c r="G65" s="26">
        <v>47</v>
      </c>
      <c r="H65" t="s">
        <v>119</v>
      </c>
      <c r="I65" s="22">
        <v>12</v>
      </c>
    </row>
    <row r="66" spans="4:7" ht="15">
      <c r="D66" t="s">
        <v>123</v>
      </c>
      <c r="G66" s="22">
        <v>4</v>
      </c>
    </row>
    <row r="67" spans="1:2" ht="15">
      <c r="A67" t="s">
        <v>124</v>
      </c>
      <c r="B67" s="24" t="s">
        <v>125</v>
      </c>
    </row>
    <row r="69" spans="1:9" ht="15">
      <c r="A69" t="s">
        <v>126</v>
      </c>
      <c r="D69" s="24" t="s">
        <v>77</v>
      </c>
      <c r="G69" s="26">
        <v>47</v>
      </c>
      <c r="H69" t="s">
        <v>119</v>
      </c>
      <c r="I69" s="22">
        <v>16</v>
      </c>
    </row>
    <row r="70" spans="4:7" ht="15">
      <c r="D70" t="s">
        <v>85</v>
      </c>
      <c r="G70" s="22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keefede</cp:lastModifiedBy>
  <dcterms:created xsi:type="dcterms:W3CDTF">1996-10-14T23:33:28Z</dcterms:created>
  <dcterms:modified xsi:type="dcterms:W3CDTF">2008-01-13T16:49:35Z</dcterms:modified>
  <cp:category/>
  <cp:version/>
  <cp:contentType/>
  <cp:contentStatus/>
</cp:coreProperties>
</file>